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80" yWindow="-120" windowWidth="11460" windowHeight="11625" activeTab="1"/>
  </bookViews>
  <sheets>
    <sheet name="Visit Calendar Tool" sheetId="5" r:id="rId1"/>
    <sheet name="Last_Day_to_Enroll" sheetId="8" r:id="rId2"/>
    <sheet name="Visit 18.0" sheetId="6" r:id="rId3"/>
  </sheets>
  <definedNames>
    <definedName name="_xlnm.Print_Area" localSheetId="1">Last_Day_to_Enroll!$A$1:$E$17</definedName>
    <definedName name="_xlnm.Print_Area" localSheetId="2">'Visit 18.0'!$A$1:$G$23</definedName>
    <definedName name="_xlnm.Print_Area" localSheetId="0">'Visit Calendar Tool'!$A$1:$O$40</definedName>
  </definedNames>
  <calcPr calcId="145621" concurrentCalc="0"/>
</workbook>
</file>

<file path=xl/calcChain.xml><?xml version="1.0" encoding="utf-8"?>
<calcChain xmlns="http://schemas.openxmlformats.org/spreadsheetml/2006/main">
  <c r="D7" i="6" l="1"/>
  <c r="G39" i="5"/>
  <c r="G24" i="5"/>
  <c r="G22" i="5"/>
  <c r="I21" i="5"/>
  <c r="E22" i="5"/>
  <c r="I22" i="5"/>
  <c r="G21" i="5"/>
  <c r="E21" i="5"/>
  <c r="I39" i="5"/>
  <c r="I38" i="5"/>
  <c r="E38" i="5"/>
  <c r="I37" i="5"/>
  <c r="I36" i="5"/>
  <c r="I35" i="5"/>
  <c r="I34" i="5"/>
  <c r="I33" i="5"/>
  <c r="I32" i="5"/>
  <c r="I31" i="5"/>
  <c r="I30" i="5"/>
  <c r="I29" i="5"/>
  <c r="I28" i="5"/>
  <c r="I27" i="5"/>
  <c r="I26" i="5"/>
  <c r="I25" i="5"/>
  <c r="G38" i="5"/>
  <c r="I23" i="5"/>
  <c r="I20" i="5"/>
  <c r="I19" i="5"/>
  <c r="I18" i="5"/>
  <c r="I17" i="5"/>
  <c r="I16" i="5"/>
  <c r="I15" i="5"/>
  <c r="I14" i="5"/>
  <c r="I13" i="5"/>
  <c r="I12" i="5"/>
  <c r="I11" i="5"/>
  <c r="I10" i="5"/>
  <c r="I9" i="5"/>
  <c r="I8" i="5"/>
  <c r="C7" i="6"/>
  <c r="C13" i="6"/>
  <c r="E39" i="5"/>
  <c r="D13" i="8"/>
  <c r="C13" i="8"/>
  <c r="C7" i="8"/>
  <c r="I24" i="5"/>
  <c r="E23" i="5"/>
  <c r="G23" i="5"/>
  <c r="E24" i="5"/>
  <c r="D13" i="6"/>
</calcChain>
</file>

<file path=xl/sharedStrings.xml><?xml version="1.0" encoding="utf-8"?>
<sst xmlns="http://schemas.openxmlformats.org/spreadsheetml/2006/main" count="97" uniqueCount="43">
  <si>
    <t>MTN-007 Visit Calendar Tool</t>
  </si>
  <si>
    <t>PTID:</t>
  </si>
  <si>
    <t>Staff Initials:</t>
  </si>
  <si>
    <t>Enrollment Date:</t>
  </si>
  <si>
    <t>Visit</t>
  </si>
  <si>
    <t>Visit Code</t>
  </si>
  <si>
    <t>Visit Window Opens</t>
  </si>
  <si>
    <t>Visit Window Closes</t>
  </si>
  <si>
    <t>Target Day</t>
  </si>
  <si>
    <t>Screening Visit Date:</t>
  </si>
  <si>
    <t>MC</t>
  </si>
  <si>
    <t>Date of LAST day of menstrual bleeding:</t>
  </si>
  <si>
    <t>3 days after last day of menses</t>
  </si>
  <si>
    <t xml:space="preserve">Approximate window for 
enrollment based on menses*: </t>
  </si>
  <si>
    <t>site to enter date</t>
  </si>
  <si>
    <t>999-9999-9-0</t>
  </si>
  <si>
    <t>Actual Visit Date</t>
  </si>
  <si>
    <t>MTN-014 Participant Visit Calendar</t>
  </si>
  <si>
    <t>Last day to enroll based on 
42-day screening window:</t>
  </si>
  <si>
    <t>7 days after last day of menses</t>
  </si>
  <si>
    <t>Period 1 End</t>
  </si>
  <si>
    <t>Washout Visit</t>
  </si>
  <si>
    <t>Period 2 End
Final Clinic</t>
  </si>
  <si>
    <t>MTN-014 Calculation of Last Possible Day to Enroll</t>
  </si>
  <si>
    <t>Safety Phone Call/ Study Termination</t>
  </si>
  <si>
    <t>Visit Window Open</t>
  </si>
  <si>
    <t>Visit Window Close</t>
  </si>
  <si>
    <t>Target Visit Date</t>
  </si>
  <si>
    <t>Enrollment Visit Date:</t>
  </si>
  <si>
    <t>Estimated Date of LAST day of menstrual bleeding:</t>
  </si>
  <si>
    <t>Date Screening/Enrollment Informed Consent form was marked or signed</t>
  </si>
  <si>
    <t>mm/dd/yyyy</t>
  </si>
  <si>
    <t>MTN-014 Calculation of Visit 18.0 Windows Based on Last Day of Menses</t>
  </si>
  <si>
    <t>Visit 18.0 Visit Windows 
based on Enrollment</t>
  </si>
  <si>
    <t xml:space="preserve">Approximate window for 
Visit 18.0 based on menses*: </t>
  </si>
  <si>
    <t>Study Product Administration Visit</t>
  </si>
  <si>
    <t>Study Product Administration Visit/Initiate Period 2</t>
  </si>
  <si>
    <t xml:space="preserve"> No window</t>
  </si>
  <si>
    <t xml:space="preserve">Safety Phone Call </t>
  </si>
  <si>
    <t xml:space="preserve">site to enter date
mm/dd/yyyy
</t>
  </si>
  <si>
    <t>site to enter date
mm/dd/yyyy</t>
  </si>
  <si>
    <t>*If participant has not had her menses since the Enrollment Visit, schedule Visit 18.0 using the Visit 18.0 Visit Windows in row 7.</t>
  </si>
  <si>
    <t>*Amenorrhoeric participants can be enrolled at any time during the 42-day screening window.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</si>
</sst>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0.0"/>
    <numFmt numFmtId="166" formatCode="[$-F800]dddd\,\ mmmm\ dd\,\ yyyy"/>
  </numFmts>
  <fonts count="20">
    <font>
      <sz val="10"/>
      <name val="Arial"/>
    </font>
    <font>
      <b/>
      <sz val="16"/>
      <name val="Arial"/>
      <family val="2"/>
    </font>
    <font>
      <sz val="8"/>
      <name val="Arial"/>
      <family val="2"/>
    </font>
    <font>
      <b/>
      <sz val="11"/>
      <name val="Arial"/>
      <family val="2"/>
    </font>
    <font>
      <b/>
      <sz val="12"/>
      <name val="Arial"/>
      <family val="2"/>
    </font>
    <font>
      <b/>
      <sz val="14"/>
      <name val="Arial"/>
      <family val="2"/>
    </font>
    <font>
      <sz val="11"/>
      <name val="Arial"/>
      <family val="2"/>
    </font>
    <font>
      <sz val="10"/>
      <name val="Arial"/>
      <family val="2"/>
    </font>
    <font>
      <i/>
      <sz val="10"/>
      <name val="Arial"/>
      <family val="2"/>
    </font>
    <font>
      <sz val="11"/>
      <name val="Arial"/>
      <family val="2"/>
    </font>
    <font>
      <i/>
      <sz val="11"/>
      <name val="Arial"/>
      <family val="2"/>
    </font>
    <font>
      <b/>
      <sz val="14"/>
      <name val="Bradley Hand ITC"/>
      <family val="4"/>
    </font>
    <font>
      <b/>
      <i/>
      <sz val="12"/>
      <name val="Arial"/>
      <family val="2"/>
    </font>
    <font>
      <sz val="14"/>
      <name val="Bradley Hand ITC"/>
      <family val="4"/>
    </font>
    <font>
      <b/>
      <i/>
      <sz val="14"/>
      <color theme="7" tint="0.59999389629810485"/>
      <name val="Cambria"/>
      <family val="1"/>
      <scheme val="major"/>
    </font>
    <font>
      <b/>
      <sz val="11"/>
      <name val="Arial Black"/>
      <family val="2"/>
    </font>
    <font>
      <sz val="13"/>
      <name val="Cambria"/>
      <family val="1"/>
      <scheme val="major"/>
    </font>
    <font>
      <b/>
      <i/>
      <sz val="14"/>
      <name val="Cambria"/>
      <family val="1"/>
      <scheme val="major"/>
    </font>
    <font>
      <b/>
      <sz val="10"/>
      <name val="Arial"/>
      <family val="2"/>
    </font>
    <font>
      <sz val="12"/>
      <color rgb="FF000000"/>
      <name val="Arial Narrow"/>
      <family val="2"/>
    </font>
  </fonts>
  <fills count="8">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Dot">
        <color indexed="64"/>
      </left>
      <right style="dashDot">
        <color indexed="64"/>
      </right>
      <top style="dashDot">
        <color indexed="64"/>
      </top>
      <bottom style="dashDot">
        <color indexed="64"/>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diagonal/>
    </border>
    <border>
      <left/>
      <right style="medium">
        <color indexed="64"/>
      </right>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dashDot">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3" fillId="0" borderId="1" xfId="0" applyFont="1" applyBorder="1" applyAlignment="1">
      <alignment horizontal="center" wrapText="1"/>
    </xf>
    <xf numFmtId="0" fontId="0" fillId="0" borderId="0" xfId="0" applyAlignment="1">
      <alignment wrapText="1"/>
    </xf>
    <xf numFmtId="0" fontId="8" fillId="0" borderId="0" xfId="0" applyFont="1"/>
    <xf numFmtId="0" fontId="3" fillId="0" borderId="3" xfId="0" applyFont="1" applyBorder="1" applyAlignment="1" applyProtection="1">
      <alignment horizontal="center" wrapText="1"/>
    </xf>
    <xf numFmtId="0" fontId="5" fillId="0" borderId="0" xfId="0" applyFont="1"/>
    <xf numFmtId="15" fontId="9" fillId="0" borderId="2" xfId="0" applyNumberFormat="1" applyFont="1" applyFill="1" applyBorder="1" applyAlignment="1" applyProtection="1">
      <alignment horizontal="center" vertical="center" wrapText="1"/>
    </xf>
    <xf numFmtId="164" fontId="6" fillId="0" borderId="2"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4" fillId="0" borderId="0" xfId="0" applyFont="1" applyFill="1" applyAlignment="1">
      <alignment vertical="center"/>
    </xf>
    <xf numFmtId="0" fontId="5" fillId="0" borderId="4" xfId="0" applyFont="1" applyFill="1" applyBorder="1" applyAlignment="1" applyProtection="1">
      <alignment horizontal="center" vertical="center"/>
      <protection locked="0"/>
    </xf>
    <xf numFmtId="0" fontId="0" fillId="0" borderId="0" xfId="0" applyFill="1" applyAlignment="1">
      <alignment vertical="center"/>
    </xf>
    <xf numFmtId="0" fontId="0" fillId="0" borderId="0" xfId="0" applyAlignment="1">
      <alignment horizontal="center"/>
    </xf>
    <xf numFmtId="0" fontId="7" fillId="0" borderId="0" xfId="0" applyFont="1" applyAlignment="1">
      <alignment horizontal="right"/>
    </xf>
    <xf numFmtId="15" fontId="10" fillId="0" borderId="2" xfId="0" applyNumberFormat="1" applyFont="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0" fontId="0" fillId="0" borderId="0" xfId="0" applyFill="1"/>
    <xf numFmtId="0" fontId="8" fillId="0" borderId="0" xfId="0" applyFont="1" applyAlignment="1">
      <alignment vertical="center"/>
    </xf>
    <xf numFmtId="0" fontId="0" fillId="0" borderId="0" xfId="0" applyAlignment="1">
      <alignment vertical="center"/>
    </xf>
    <xf numFmtId="0" fontId="8" fillId="0" borderId="0" xfId="0" applyFont="1" applyBorder="1" applyAlignment="1">
      <alignment vertical="center"/>
    </xf>
    <xf numFmtId="15" fontId="11" fillId="0" borderId="0" xfId="0" applyNumberFormat="1" applyFont="1" applyFill="1" applyBorder="1" applyAlignment="1" applyProtection="1">
      <alignment horizontal="center" vertical="center"/>
      <protection locked="0"/>
    </xf>
    <xf numFmtId="0" fontId="8" fillId="0" borderId="0" xfId="0" applyFont="1" applyAlignment="1">
      <alignment horizontal="center" wrapText="1"/>
    </xf>
    <xf numFmtId="15" fontId="0" fillId="0" borderId="0" xfId="0" applyNumberFormat="1"/>
    <xf numFmtId="15" fontId="10" fillId="0" borderId="3"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0" fontId="0" fillId="0" borderId="2" xfId="0" applyBorder="1"/>
    <xf numFmtId="165" fontId="9" fillId="0" borderId="2" xfId="0" applyNumberFormat="1" applyFont="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0" fontId="5" fillId="0" borderId="5"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164" fontId="15" fillId="5" borderId="3" xfId="0" applyNumberFormat="1" applyFont="1" applyFill="1" applyBorder="1" applyAlignment="1" applyProtection="1">
      <alignment horizontal="center" vertical="center" wrapText="1"/>
    </xf>
    <xf numFmtId="164" fontId="15" fillId="5" borderId="2" xfId="0" applyNumberFormat="1" applyFont="1" applyFill="1" applyBorder="1" applyAlignment="1" applyProtection="1">
      <alignment horizontal="center" vertical="center" wrapText="1"/>
    </xf>
    <xf numFmtId="0" fontId="3" fillId="0" borderId="14" xfId="0" applyFont="1" applyBorder="1" applyAlignment="1" applyProtection="1">
      <alignment horizont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0" fillId="0" borderId="13" xfId="0" applyBorder="1"/>
    <xf numFmtId="0" fontId="0" fillId="0" borderId="13" xfId="0" applyBorder="1" applyAlignment="1">
      <alignment wrapText="1"/>
    </xf>
    <xf numFmtId="166" fontId="11" fillId="3" borderId="8" xfId="0" applyNumberFormat="1" applyFont="1" applyFill="1" applyBorder="1" applyAlignment="1" applyProtection="1">
      <alignment horizontal="center" vertical="center"/>
      <protection locked="0"/>
    </xf>
    <xf numFmtId="166" fontId="11" fillId="2" borderId="8" xfId="0" applyNumberFormat="1" applyFont="1" applyFill="1" applyBorder="1" applyAlignment="1" applyProtection="1">
      <alignment horizontal="center" vertical="center"/>
      <protection locked="0"/>
    </xf>
    <xf numFmtId="166" fontId="14" fillId="4" borderId="9" xfId="0" applyNumberFormat="1" applyFont="1" applyFill="1" applyBorder="1" applyAlignment="1" applyProtection="1">
      <alignment horizontal="center" vertical="center"/>
    </xf>
    <xf numFmtId="166" fontId="14" fillId="4" borderId="10" xfId="0" applyNumberFormat="1" applyFont="1" applyFill="1" applyBorder="1" applyAlignment="1" applyProtection="1">
      <alignment horizontal="center" vertical="center"/>
    </xf>
    <xf numFmtId="0" fontId="4" fillId="0" borderId="0" xfId="0" applyFont="1" applyAlignment="1"/>
    <xf numFmtId="0" fontId="8" fillId="0" borderId="0" xfId="0" applyFont="1" applyAlignment="1">
      <alignment vertical="top"/>
    </xf>
    <xf numFmtId="0" fontId="1" fillId="0" borderId="0" xfId="0" applyFont="1" applyAlignment="1"/>
    <xf numFmtId="166" fontId="17" fillId="3" borderId="9" xfId="0" applyNumberFormat="1" applyFont="1" applyFill="1" applyBorder="1" applyAlignment="1" applyProtection="1">
      <alignment horizontal="center" vertical="center"/>
    </xf>
    <xf numFmtId="166" fontId="17" fillId="3" borderId="10" xfId="0" applyNumberFormat="1" applyFont="1" applyFill="1" applyBorder="1" applyAlignment="1" applyProtection="1">
      <alignment horizontal="center" vertical="center"/>
    </xf>
    <xf numFmtId="166" fontId="16" fillId="7" borderId="4" xfId="0" applyNumberFormat="1" applyFont="1" applyFill="1" applyBorder="1" applyAlignment="1" applyProtection="1">
      <alignment horizontal="center" vertical="center"/>
    </xf>
    <xf numFmtId="14" fontId="13" fillId="0" borderId="4" xfId="0" applyNumberFormat="1" applyFont="1" applyFill="1" applyBorder="1" applyAlignment="1" applyProtection="1">
      <alignment horizontal="center" vertical="center"/>
      <protection locked="0"/>
    </xf>
    <xf numFmtId="15" fontId="10" fillId="0" borderId="18" xfId="0" applyNumberFormat="1" applyFont="1" applyBorder="1" applyAlignment="1" applyProtection="1">
      <alignment horizontal="center" vertical="center" wrapText="1"/>
    </xf>
    <xf numFmtId="15" fontId="10" fillId="0" borderId="19" xfId="0" applyNumberFormat="1" applyFont="1" applyBorder="1" applyAlignment="1" applyProtection="1">
      <alignment horizontal="center" vertical="center" wrapText="1"/>
    </xf>
    <xf numFmtId="164" fontId="11" fillId="5" borderId="3" xfId="0" applyNumberFormat="1" applyFont="1" applyFill="1" applyBorder="1" applyAlignment="1" applyProtection="1">
      <alignment horizontal="center" vertical="center" wrapText="1"/>
      <protection locked="0"/>
    </xf>
    <xf numFmtId="164" fontId="11" fillId="0" borderId="3" xfId="0" applyNumberFormat="1" applyFont="1" applyFill="1" applyBorder="1" applyAlignment="1" applyProtection="1">
      <alignment horizontal="center" vertical="center" wrapText="1"/>
      <protection locked="0"/>
    </xf>
    <xf numFmtId="164" fontId="11" fillId="5" borderId="2" xfId="0" applyNumberFormat="1" applyFont="1" applyFill="1" applyBorder="1" applyAlignment="1" applyProtection="1">
      <alignment horizontal="center" vertical="center" wrapText="1"/>
      <protection locked="0"/>
    </xf>
    <xf numFmtId="166" fontId="16" fillId="6" borderId="4" xfId="0" applyNumberFormat="1" applyFont="1" applyFill="1" applyBorder="1" applyAlignment="1" applyProtection="1">
      <alignment horizontal="center" vertical="center"/>
    </xf>
    <xf numFmtId="0" fontId="19" fillId="0" borderId="0" xfId="0" applyFont="1"/>
    <xf numFmtId="15" fontId="11" fillId="0" borderId="2" xfId="0" applyNumberFormat="1" applyFont="1" applyBorder="1" applyAlignment="1" applyProtection="1">
      <alignment horizontal="center" vertical="center" wrapText="1"/>
      <protection locked="0"/>
    </xf>
    <xf numFmtId="0" fontId="18" fillId="0" borderId="2" xfId="0" applyFont="1" applyBorder="1" applyProtection="1">
      <protection locked="0"/>
    </xf>
    <xf numFmtId="15" fontId="15" fillId="0" borderId="3"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15" fontId="15" fillId="0" borderId="2" xfId="0" applyNumberFormat="1" applyFont="1" applyBorder="1" applyAlignment="1" applyProtection="1">
      <alignment horizontal="center" vertical="center" wrapText="1"/>
    </xf>
    <xf numFmtId="164" fontId="10" fillId="0" borderId="2" xfId="0" applyNumberFormat="1" applyFont="1" applyBorder="1" applyAlignment="1" applyProtection="1">
      <alignment horizontal="center" vertical="center"/>
    </xf>
    <xf numFmtId="0" fontId="0" fillId="0" borderId="2" xfId="0" applyBorder="1" applyProtection="1"/>
    <xf numFmtId="164" fontId="15" fillId="5" borderId="2" xfId="0" applyNumberFormat="1" applyFont="1" applyFill="1" applyBorder="1" applyAlignment="1" applyProtection="1">
      <alignment horizontal="center" vertical="center"/>
    </xf>
    <xf numFmtId="0" fontId="8" fillId="0" borderId="0" xfId="0" applyFont="1" applyAlignment="1">
      <alignment horizontal="center"/>
    </xf>
    <xf numFmtId="15" fontId="11" fillId="0" borderId="3" xfId="0" applyNumberFormat="1" applyFont="1" applyBorder="1" applyAlignment="1" applyProtection="1">
      <alignment horizontal="center" vertical="center" wrapText="1"/>
      <protection locked="0"/>
    </xf>
    <xf numFmtId="164" fontId="6" fillId="0" borderId="3" xfId="0" applyNumberFormat="1" applyFont="1" applyFill="1" applyBorder="1" applyAlignment="1" applyProtection="1">
      <alignment horizontal="center" vertical="center" wrapText="1"/>
    </xf>
    <xf numFmtId="15" fontId="9" fillId="0" borderId="3" xfId="0" applyNumberFormat="1" applyFont="1" applyFill="1" applyBorder="1" applyAlignment="1" applyProtection="1">
      <alignment horizontal="center" vertical="center" wrapText="1"/>
    </xf>
    <xf numFmtId="165" fontId="9" fillId="0" borderId="3" xfId="0" applyNumberFormat="1" applyFont="1" applyBorder="1" applyAlignment="1" applyProtection="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top" wrapText="1"/>
    </xf>
    <xf numFmtId="15" fontId="9" fillId="0" borderId="18" xfId="0" applyNumberFormat="1" applyFont="1" applyFill="1" applyBorder="1" applyAlignment="1" applyProtection="1">
      <alignment horizontal="center" vertical="center" wrapText="1"/>
    </xf>
    <xf numFmtId="15" fontId="10" fillId="0" borderId="19" xfId="0" applyNumberFormat="1" applyFont="1" applyFill="1" applyBorder="1" applyAlignment="1" applyProtection="1">
      <alignment horizontal="center" vertical="center" wrapText="1"/>
    </xf>
    <xf numFmtId="15" fontId="10" fillId="0" borderId="16"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xf>
    <xf numFmtId="0" fontId="4" fillId="0" borderId="0" xfId="0" applyFont="1" applyFill="1" applyAlignment="1">
      <alignment horizontal="center" vertical="center" wrapText="1"/>
    </xf>
    <xf numFmtId="0" fontId="4" fillId="0" borderId="1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1" xfId="0" applyFont="1" applyBorder="1" applyAlignment="1">
      <alignment horizontal="center" vertical="center"/>
    </xf>
    <xf numFmtId="0" fontId="4" fillId="0" borderId="0" xfId="0" applyFont="1" applyAlignment="1">
      <alignment horizontal="left"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8" fillId="0" borderId="0" xfId="0" applyFont="1" applyAlignment="1">
      <alignment horizontal="left" wrapText="1"/>
    </xf>
    <xf numFmtId="0" fontId="1" fillId="0" borderId="0" xfId="0" applyFont="1" applyAlignment="1">
      <alignment horizontal="left" vertical="top" wrapText="1"/>
    </xf>
    <xf numFmtId="0" fontId="8" fillId="0" borderId="0" xfId="0" applyFont="1" applyAlignment="1">
      <alignment horizontal="center" vertical="center"/>
    </xf>
    <xf numFmtId="0" fontId="4" fillId="0" borderId="0" xfId="0" applyFont="1" applyAlignment="1">
      <alignment horizontal="center" wrapText="1"/>
    </xf>
    <xf numFmtId="0" fontId="4" fillId="0" borderId="12" xfId="0" applyFont="1" applyBorder="1" applyAlignment="1">
      <alignment horizontal="center" wrapText="1"/>
    </xf>
    <xf numFmtId="0" fontId="4" fillId="0" borderId="17"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377822</xdr:colOff>
      <xdr:row>0</xdr:row>
      <xdr:rowOff>0</xdr:rowOff>
    </xdr:from>
    <xdr:to>
      <xdr:col>14</xdr:col>
      <xdr:colOff>561975</xdr:colOff>
      <xdr:row>16</xdr:row>
      <xdr:rowOff>228600</xdr:rowOff>
    </xdr:to>
    <xdr:sp macro="" textlink="">
      <xdr:nvSpPr>
        <xdr:cNvPr id="2049" name="Text Box 1"/>
        <xdr:cNvSpPr txBox="1">
          <a:spLocks noChangeArrowheads="1"/>
        </xdr:cNvSpPr>
      </xdr:nvSpPr>
      <xdr:spPr bwMode="auto">
        <a:xfrm>
          <a:off x="7083422" y="0"/>
          <a:ext cx="2622553" cy="56673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rgbClr val="000000"/>
              </a:solidFill>
              <a:latin typeface="Arial" pitchFamily="34" charset="0"/>
              <a:cs typeface="Arial" pitchFamily="34" charset="0"/>
            </a:rPr>
            <a:t>Instructions: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1. Once a participant enrolls enter the participant's PTID, Staff Initials, and Enrollment Date. This will generate the target dates for Visits 3-18 </a:t>
          </a:r>
          <a:r>
            <a:rPr lang="en-US" sz="1050" b="0" i="0" baseline="0">
              <a:effectLst/>
              <a:latin typeface="Arial" pitchFamily="34" charset="0"/>
              <a:ea typeface="+mn-ea"/>
              <a:cs typeface="Arial" pitchFamily="34" charset="0"/>
            </a:rPr>
            <a:t>and visit windows for Visits 16-18</a:t>
          </a:r>
          <a:r>
            <a:rPr lang="en-US" sz="1050" b="0" i="0" u="none" strike="noStrike" baseline="0">
              <a:solidFill>
                <a:srgbClr val="000000"/>
              </a:solidFill>
              <a:latin typeface="Arial" pitchFamily="34" charset="0"/>
              <a:cs typeface="Arial" pitchFamily="34" charset="0"/>
            </a:rPr>
            <a:t>.</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2.  As the participant completes her Follow-up Visits, record the date the visit was completed in the "Actual Visit Date" column.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3.  An Actual Visit Date for Visit 18.0 must be entered to generate the target date for the remaining follow-up visits. Visit 18.0 should take place approximately 3-7 days after the participant's last day of menses. Use the "Visit 18.0" tab to calculate the Visit 18.0 visit windows based on the participant's last day of menses.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4. An actual visit date for Visit 32.0 must be entered to generate the target date and visit windows for the last Study Phone Call/Termination Visit.</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5. If participants complete either of the Period End Visits prior to the target visit date, ensure that at least 24 hours have passed since the participant inserted her last dose.</a:t>
          </a:r>
        </a:p>
        <a:p>
          <a:pPr rtl="0"/>
          <a:endParaRPr lang="en-US" sz="1050">
            <a:effectLst/>
            <a:latin typeface="Arial" pitchFamily="34" charset="0"/>
            <a:cs typeface="Arial" pitchFamily="34" charset="0"/>
          </a:endParaRPr>
        </a:p>
        <a:p>
          <a:pPr rtl="0" eaLnBrk="1" fontAlgn="auto" latinLnBrk="0" hangingPunct="1"/>
          <a:r>
            <a:rPr lang="en-US" sz="1100" b="0" i="0" baseline="0">
              <a:effectLst/>
              <a:latin typeface="Arial" pitchFamily="34" charset="0"/>
              <a:ea typeface="+mn-ea"/>
              <a:cs typeface="Arial" pitchFamily="34" charset="0"/>
            </a:rPr>
            <a:t>6.  Print the calendar and place in the participant's study notebook. </a:t>
          </a:r>
          <a:r>
            <a:rPr lang="en-US" sz="1050" b="0" i="0" u="none" strike="noStrike" baseline="0">
              <a:solidFill>
                <a:srgbClr val="000000"/>
              </a:solidFill>
              <a:latin typeface="Arial" pitchFamily="34" charset="0"/>
              <a:cs typeface="Arial" pitchFamily="34" charset="0"/>
            </a:rPr>
            <a:t>Sites may provide participants with list of scheduled visit dates to assist with scheduling.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1310770</xdr:colOff>
      <xdr:row>0</xdr:row>
      <xdr:rowOff>141793</xdr:rowOff>
    </xdr:from>
    <xdr:to>
      <xdr:col>4</xdr:col>
      <xdr:colOff>692727</xdr:colOff>
      <xdr:row>10</xdr:row>
      <xdr:rowOff>51954</xdr:rowOff>
    </xdr:to>
    <xdr:sp macro="" textlink="">
      <xdr:nvSpPr>
        <xdr:cNvPr id="2" name="Text Box 1"/>
        <xdr:cNvSpPr txBox="1">
          <a:spLocks noChangeArrowheads="1"/>
        </xdr:cNvSpPr>
      </xdr:nvSpPr>
      <xdr:spPr bwMode="auto">
        <a:xfrm>
          <a:off x="5657634" y="141793"/>
          <a:ext cx="1815161" cy="312268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rgbClr val="000000"/>
              </a:solidFill>
              <a:latin typeface="Arial" pitchFamily="34" charset="0"/>
              <a:cs typeface="Arial" pitchFamily="34" charset="0"/>
            </a:rPr>
            <a:t>Instructions: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1. Complete the participant's Screening Date by entering dd /mmm/yy. This will generate the last day that the participant can enroll.</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2.  Enter the participant's estimated last day of menstrual bleeding. This will generate the approximate enrollment window based on the participant's menses. Check to make sure that the windows for enrollment based on menses falls before the last possible date to enroll.</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198294</xdr:colOff>
      <xdr:row>1</xdr:row>
      <xdr:rowOff>86532</xdr:rowOff>
    </xdr:from>
    <xdr:to>
      <xdr:col>6</xdr:col>
      <xdr:colOff>485775</xdr:colOff>
      <xdr:row>12</xdr:row>
      <xdr:rowOff>723900</xdr:rowOff>
    </xdr:to>
    <xdr:sp macro="" textlink="">
      <xdr:nvSpPr>
        <xdr:cNvPr id="2" name="Text Box 1"/>
        <xdr:cNvSpPr txBox="1">
          <a:spLocks noChangeArrowheads="1"/>
        </xdr:cNvSpPr>
      </xdr:nvSpPr>
      <xdr:spPr bwMode="auto">
        <a:xfrm>
          <a:off x="6332394" y="600882"/>
          <a:ext cx="2116281" cy="353296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050" b="1" i="0" u="none" strike="noStrike" baseline="0">
              <a:solidFill>
                <a:srgbClr val="000000"/>
              </a:solidFill>
              <a:latin typeface="Arial" pitchFamily="34" charset="0"/>
              <a:cs typeface="Arial" pitchFamily="34" charset="0"/>
            </a:rPr>
            <a:t>Instructions: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1. Complete the participant's Enrollment Date by entering dd/mmm/yy. This will generate the visit windows for Visit 18.0.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2.  During the participant's Washout Visit (17.0) enter the date of the participant's last day of menstrual bleeding. If this date is not known at this visit, estimate the last day of menstrual bleeding and confirm with participant prior to scheduling Visit 18.0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3.  Approximate visit windows will be populated once the participant's last day of menstrual bleeding is entered. Check to make sure that these windows based on menses are within the allowable visit windows based on Enrollment</a:t>
          </a:r>
          <a:r>
            <a:rPr lang="en-US" sz="1050" b="0" i="0" u="none" strike="noStrike" baseline="0">
              <a:solidFill>
                <a:sysClr val="windowText" lastClr="000000"/>
              </a:solidFill>
              <a:latin typeface="Arial" pitchFamily="34" charset="0"/>
              <a:cs typeface="Arial" pitchFamily="34" charset="0"/>
            </a:rPr>
            <a:t>.</a:t>
          </a:r>
          <a:endParaRPr lang="en-US" sz="1050" b="0" i="0" u="none" strike="noStrike" baseline="0">
            <a:solidFill>
              <a:srgbClr val="000000"/>
            </a:solidFill>
            <a:latin typeface="Arial" pitchFamily="34" charset="0"/>
            <a:cs typeface="Arial" pitchFamily="34" charset="0"/>
          </a:endParaRPr>
        </a:p>
        <a:p>
          <a:pPr algn="l" rtl="0">
            <a:defRPr sz="1000"/>
          </a:pPr>
          <a:endParaRPr lang="en-US" sz="12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view="pageBreakPreview" topLeftCell="A25" zoomScaleNormal="90" zoomScaleSheetLayoutView="100" zoomScalePageLayoutView="70" workbookViewId="0">
      <selection activeCell="G40" sqref="G40"/>
    </sheetView>
  </sheetViews>
  <sheetFormatPr defaultRowHeight="12.75"/>
  <cols>
    <col min="1" max="1" width="1.7109375" customWidth="1"/>
    <col min="2" max="2" width="20.85546875" customWidth="1"/>
    <col min="3" max="3" width="14" hidden="1" customWidth="1"/>
    <col min="4" max="4" width="11.28515625" customWidth="1"/>
    <col min="5" max="5" width="15.5703125" customWidth="1"/>
    <col min="6" max="6" width="14" hidden="1" customWidth="1"/>
    <col min="7" max="7" width="13.7109375" customWidth="1"/>
    <col min="8" max="8" width="0.5703125" hidden="1" customWidth="1"/>
    <col min="9" max="9" width="18" customWidth="1"/>
    <col min="10" max="10" width="19.42578125" customWidth="1"/>
  </cols>
  <sheetData>
    <row r="1" spans="1:10" ht="24" customHeight="1">
      <c r="B1" s="6" t="s">
        <v>17</v>
      </c>
      <c r="C1" s="1" t="s">
        <v>0</v>
      </c>
      <c r="D1" s="1"/>
      <c r="E1" s="1"/>
    </row>
    <row r="2" spans="1:10" ht="14.25" customHeight="1" thickBot="1"/>
    <row r="3" spans="1:10" ht="24" customHeight="1" thickBot="1">
      <c r="B3" s="9" t="s">
        <v>1</v>
      </c>
      <c r="C3" s="30"/>
      <c r="D3" s="29" t="s">
        <v>15</v>
      </c>
      <c r="E3" s="31"/>
      <c r="F3" s="9" t="s">
        <v>2</v>
      </c>
      <c r="H3" s="11" t="s">
        <v>10</v>
      </c>
      <c r="I3" s="10" t="s">
        <v>2</v>
      </c>
      <c r="J3" s="26"/>
    </row>
    <row r="4" spans="1:10" ht="8.25" customHeight="1" thickBot="1">
      <c r="B4" s="12"/>
      <c r="C4" s="12"/>
      <c r="D4" s="12"/>
      <c r="E4" s="12"/>
      <c r="F4" s="12"/>
      <c r="G4" s="12"/>
      <c r="H4" s="12"/>
      <c r="I4" s="12"/>
      <c r="J4" s="12"/>
    </row>
    <row r="5" spans="1:10" ht="42" customHeight="1" thickBot="1">
      <c r="B5" s="77" t="s">
        <v>3</v>
      </c>
      <c r="C5" s="77"/>
      <c r="D5" s="78"/>
      <c r="E5" s="50">
        <v>41441</v>
      </c>
      <c r="F5" s="12"/>
      <c r="G5" s="79"/>
      <c r="H5" s="79"/>
      <c r="I5" s="79"/>
      <c r="J5" s="79"/>
    </row>
    <row r="6" spans="1:10" ht="13.5" customHeight="1">
      <c r="E6" s="66" t="s">
        <v>31</v>
      </c>
      <c r="F6" s="4"/>
      <c r="G6" s="4"/>
    </row>
    <row r="7" spans="1:10" ht="45.75" customHeight="1" thickBot="1">
      <c r="A7" s="38"/>
      <c r="B7" s="34" t="s">
        <v>4</v>
      </c>
      <c r="C7" s="5" t="s">
        <v>6</v>
      </c>
      <c r="D7" s="5" t="s">
        <v>5</v>
      </c>
      <c r="E7" s="5" t="s">
        <v>25</v>
      </c>
      <c r="F7" s="5" t="s">
        <v>8</v>
      </c>
      <c r="G7" s="5" t="s">
        <v>26</v>
      </c>
      <c r="H7" s="5" t="s">
        <v>7</v>
      </c>
      <c r="I7" s="2" t="s">
        <v>27</v>
      </c>
      <c r="J7" s="2" t="s">
        <v>16</v>
      </c>
    </row>
    <row r="8" spans="1:10" ht="28.7" customHeight="1" thickTop="1">
      <c r="A8" s="38"/>
      <c r="B8" s="35" t="s">
        <v>35</v>
      </c>
      <c r="C8" s="5"/>
      <c r="D8" s="70">
        <v>3</v>
      </c>
      <c r="E8" s="73" t="s">
        <v>37</v>
      </c>
      <c r="F8" s="74"/>
      <c r="G8" s="75"/>
      <c r="H8" s="5"/>
      <c r="I8" s="60">
        <f>E5+1</f>
        <v>41442</v>
      </c>
      <c r="J8" s="67"/>
    </row>
    <row r="9" spans="1:10" s="3" customFormat="1" ht="28.7" customHeight="1">
      <c r="A9" s="39"/>
      <c r="B9" s="35" t="s">
        <v>35</v>
      </c>
      <c r="C9" s="25"/>
      <c r="D9" s="70">
        <v>4</v>
      </c>
      <c r="E9" s="73" t="s">
        <v>37</v>
      </c>
      <c r="F9" s="74"/>
      <c r="G9" s="75"/>
      <c r="H9" s="25"/>
      <c r="I9" s="32">
        <f>E5+2</f>
        <v>41443</v>
      </c>
      <c r="J9" s="53"/>
    </row>
    <row r="10" spans="1:10" s="3" customFormat="1" ht="28.7" customHeight="1">
      <c r="A10" s="39"/>
      <c r="B10" s="35" t="s">
        <v>35</v>
      </c>
      <c r="C10" s="25"/>
      <c r="D10" s="70">
        <v>5</v>
      </c>
      <c r="E10" s="73" t="s">
        <v>37</v>
      </c>
      <c r="F10" s="74"/>
      <c r="G10" s="75"/>
      <c r="H10" s="25"/>
      <c r="I10" s="32">
        <f>E5+3</f>
        <v>41444</v>
      </c>
      <c r="J10" s="53"/>
    </row>
    <row r="11" spans="1:10" s="3" customFormat="1" ht="28.7" customHeight="1">
      <c r="A11" s="39"/>
      <c r="B11" s="35" t="s">
        <v>35</v>
      </c>
      <c r="C11" s="25"/>
      <c r="D11" s="70">
        <v>6</v>
      </c>
      <c r="E11" s="73" t="s">
        <v>37</v>
      </c>
      <c r="F11" s="74"/>
      <c r="G11" s="75"/>
      <c r="H11" s="25"/>
      <c r="I11" s="32">
        <f>E5+4</f>
        <v>41445</v>
      </c>
      <c r="J11" s="53"/>
    </row>
    <row r="12" spans="1:10" s="3" customFormat="1" ht="28.7" customHeight="1">
      <c r="A12" s="39"/>
      <c r="B12" s="35" t="s">
        <v>35</v>
      </c>
      <c r="C12" s="25"/>
      <c r="D12" s="70">
        <v>7</v>
      </c>
      <c r="E12" s="73" t="s">
        <v>37</v>
      </c>
      <c r="F12" s="74"/>
      <c r="G12" s="75"/>
      <c r="H12" s="25"/>
      <c r="I12" s="32">
        <f>E5+5</f>
        <v>41446</v>
      </c>
      <c r="J12" s="53"/>
    </row>
    <row r="13" spans="1:10" s="3" customFormat="1" ht="28.7" customHeight="1">
      <c r="A13" s="39"/>
      <c r="B13" s="35" t="s">
        <v>35</v>
      </c>
      <c r="C13" s="25"/>
      <c r="D13" s="70">
        <v>8</v>
      </c>
      <c r="E13" s="73" t="s">
        <v>37</v>
      </c>
      <c r="F13" s="74"/>
      <c r="G13" s="75"/>
      <c r="H13" s="25"/>
      <c r="I13" s="32">
        <f>E5+6</f>
        <v>41447</v>
      </c>
      <c r="J13" s="53"/>
    </row>
    <row r="14" spans="1:10" s="3" customFormat="1" ht="28.7" customHeight="1">
      <c r="A14" s="39"/>
      <c r="B14" s="35" t="s">
        <v>35</v>
      </c>
      <c r="C14" s="25"/>
      <c r="D14" s="70">
        <v>9</v>
      </c>
      <c r="E14" s="73" t="s">
        <v>37</v>
      </c>
      <c r="F14" s="74"/>
      <c r="G14" s="75"/>
      <c r="H14" s="25"/>
      <c r="I14" s="32">
        <f>E5+7</f>
        <v>41448</v>
      </c>
      <c r="J14" s="53"/>
    </row>
    <row r="15" spans="1:10" s="3" customFormat="1" ht="28.7" customHeight="1">
      <c r="A15" s="39"/>
      <c r="B15" s="35" t="s">
        <v>35</v>
      </c>
      <c r="C15" s="25"/>
      <c r="D15" s="70">
        <v>10</v>
      </c>
      <c r="E15" s="73" t="s">
        <v>37</v>
      </c>
      <c r="F15" s="74"/>
      <c r="G15" s="75"/>
      <c r="H15" s="25"/>
      <c r="I15" s="32">
        <f>E5+8</f>
        <v>41449</v>
      </c>
      <c r="J15" s="53"/>
    </row>
    <row r="16" spans="1:10" s="3" customFormat="1" ht="28.7" customHeight="1">
      <c r="A16" s="39"/>
      <c r="B16" s="35" t="s">
        <v>35</v>
      </c>
      <c r="C16" s="25"/>
      <c r="D16" s="70">
        <v>11</v>
      </c>
      <c r="E16" s="73" t="s">
        <v>37</v>
      </c>
      <c r="F16" s="74"/>
      <c r="G16" s="75"/>
      <c r="H16" s="25"/>
      <c r="I16" s="32">
        <f>E5+9</f>
        <v>41450</v>
      </c>
      <c r="J16" s="53"/>
    </row>
    <row r="17" spans="1:10" s="3" customFormat="1" ht="28.7" customHeight="1">
      <c r="A17" s="39"/>
      <c r="B17" s="35" t="s">
        <v>35</v>
      </c>
      <c r="C17" s="25"/>
      <c r="D17" s="70">
        <v>12</v>
      </c>
      <c r="E17" s="73" t="s">
        <v>37</v>
      </c>
      <c r="F17" s="74"/>
      <c r="G17" s="75"/>
      <c r="H17" s="25"/>
      <c r="I17" s="32">
        <f>E5+10</f>
        <v>41451</v>
      </c>
      <c r="J17" s="53"/>
    </row>
    <row r="18" spans="1:10" s="3" customFormat="1" ht="28.7" customHeight="1">
      <c r="A18" s="39"/>
      <c r="B18" s="35" t="s">
        <v>35</v>
      </c>
      <c r="C18" s="25"/>
      <c r="D18" s="70">
        <v>13</v>
      </c>
      <c r="E18" s="73" t="s">
        <v>37</v>
      </c>
      <c r="F18" s="74"/>
      <c r="G18" s="75"/>
      <c r="H18" s="25"/>
      <c r="I18" s="32">
        <f>E5+11</f>
        <v>41452</v>
      </c>
      <c r="J18" s="53"/>
    </row>
    <row r="19" spans="1:10" s="3" customFormat="1" ht="28.7" customHeight="1">
      <c r="A19" s="39"/>
      <c r="B19" s="35" t="s">
        <v>35</v>
      </c>
      <c r="C19" s="25"/>
      <c r="D19" s="70">
        <v>14</v>
      </c>
      <c r="E19" s="73" t="s">
        <v>37</v>
      </c>
      <c r="F19" s="74"/>
      <c r="G19" s="75"/>
      <c r="H19" s="25"/>
      <c r="I19" s="32">
        <f>E5+12</f>
        <v>41453</v>
      </c>
      <c r="J19" s="53"/>
    </row>
    <row r="20" spans="1:10" s="3" customFormat="1" ht="28.7" customHeight="1">
      <c r="A20" s="39"/>
      <c r="B20" s="35" t="s">
        <v>35</v>
      </c>
      <c r="C20" s="25"/>
      <c r="D20" s="70">
        <v>15</v>
      </c>
      <c r="E20" s="73" t="s">
        <v>37</v>
      </c>
      <c r="F20" s="74"/>
      <c r="G20" s="75"/>
      <c r="H20" s="25"/>
      <c r="I20" s="32">
        <f>E5+13</f>
        <v>41454</v>
      </c>
      <c r="J20" s="53"/>
    </row>
    <row r="21" spans="1:10" s="3" customFormat="1" ht="28.7" customHeight="1">
      <c r="A21" s="39"/>
      <c r="B21" s="35" t="s">
        <v>20</v>
      </c>
      <c r="C21" s="25"/>
      <c r="D21" s="70">
        <v>16</v>
      </c>
      <c r="E21" s="51">
        <f>I21-2</f>
        <v>41453</v>
      </c>
      <c r="F21" s="52"/>
      <c r="G21" s="15">
        <f>I21+2</f>
        <v>41457</v>
      </c>
      <c r="H21" s="25"/>
      <c r="I21" s="32">
        <f>E5+14</f>
        <v>41455</v>
      </c>
      <c r="J21" s="53"/>
    </row>
    <row r="22" spans="1:10" s="3" customFormat="1" ht="28.7" customHeight="1">
      <c r="A22" s="39"/>
      <c r="B22" s="35" t="s">
        <v>38</v>
      </c>
      <c r="C22" s="25"/>
      <c r="D22" s="70"/>
      <c r="E22" s="51">
        <f>I21+1</f>
        <v>41456</v>
      </c>
      <c r="F22" s="52"/>
      <c r="G22" s="15">
        <f>I21+13</f>
        <v>41468</v>
      </c>
      <c r="H22" s="25"/>
      <c r="I22" s="32">
        <f>I21+7</f>
        <v>41462</v>
      </c>
      <c r="J22" s="53"/>
    </row>
    <row r="23" spans="1:10" s="3" customFormat="1" ht="28.7" customHeight="1">
      <c r="A23" s="39"/>
      <c r="B23" s="36" t="s">
        <v>21</v>
      </c>
      <c r="C23" s="8"/>
      <c r="D23" s="27">
        <v>17</v>
      </c>
      <c r="E23" s="15">
        <f>E5+28</f>
        <v>41469</v>
      </c>
      <c r="F23" s="61"/>
      <c r="G23" s="15">
        <f>E5+55</f>
        <v>41496</v>
      </c>
      <c r="H23" s="7"/>
      <c r="I23" s="62">
        <f>E5+35</f>
        <v>41476</v>
      </c>
      <c r="J23" s="58"/>
    </row>
    <row r="24" spans="1:10" s="3" customFormat="1" ht="38.25" customHeight="1">
      <c r="A24" s="39"/>
      <c r="B24" s="35" t="s">
        <v>36</v>
      </c>
      <c r="C24" s="8"/>
      <c r="D24" s="70">
        <v>18</v>
      </c>
      <c r="E24" s="24">
        <f>E5+56</f>
        <v>41497</v>
      </c>
      <c r="F24" s="61"/>
      <c r="G24" s="15">
        <f>E5+119</f>
        <v>41560</v>
      </c>
      <c r="H24" s="7"/>
      <c r="I24" s="33">
        <f>E5+56</f>
        <v>41497</v>
      </c>
      <c r="J24" s="55">
        <v>41506</v>
      </c>
    </row>
    <row r="25" spans="1:10" s="3" customFormat="1" ht="28.7" customHeight="1">
      <c r="A25" s="39"/>
      <c r="B25" s="35" t="s">
        <v>35</v>
      </c>
      <c r="C25" s="68"/>
      <c r="D25" s="70">
        <v>19</v>
      </c>
      <c r="E25" s="73" t="s">
        <v>37</v>
      </c>
      <c r="F25" s="74"/>
      <c r="G25" s="75"/>
      <c r="H25" s="69"/>
      <c r="I25" s="32">
        <f>J24+1</f>
        <v>41507</v>
      </c>
      <c r="J25" s="53"/>
    </row>
    <row r="26" spans="1:10" s="3" customFormat="1" ht="28.7" customHeight="1">
      <c r="A26" s="39"/>
      <c r="B26" s="35" t="s">
        <v>35</v>
      </c>
      <c r="C26" s="68"/>
      <c r="D26" s="70">
        <v>20</v>
      </c>
      <c r="E26" s="73" t="s">
        <v>37</v>
      </c>
      <c r="F26" s="74"/>
      <c r="G26" s="75"/>
      <c r="H26" s="69"/>
      <c r="I26" s="32">
        <f>J24+2</f>
        <v>41508</v>
      </c>
      <c r="J26" s="53"/>
    </row>
    <row r="27" spans="1:10" s="3" customFormat="1" ht="28.7" customHeight="1">
      <c r="A27" s="39"/>
      <c r="B27" s="35" t="s">
        <v>35</v>
      </c>
      <c r="C27" s="68"/>
      <c r="D27" s="70">
        <v>21</v>
      </c>
      <c r="E27" s="73" t="s">
        <v>37</v>
      </c>
      <c r="F27" s="74"/>
      <c r="G27" s="75"/>
      <c r="H27" s="69"/>
      <c r="I27" s="32">
        <f>J24+3</f>
        <v>41509</v>
      </c>
      <c r="J27" s="53"/>
    </row>
    <row r="28" spans="1:10" s="3" customFormat="1" ht="28.7" customHeight="1">
      <c r="A28" s="39"/>
      <c r="B28" s="35" t="s">
        <v>35</v>
      </c>
      <c r="C28" s="68"/>
      <c r="D28" s="70">
        <v>22</v>
      </c>
      <c r="E28" s="73" t="s">
        <v>37</v>
      </c>
      <c r="F28" s="74"/>
      <c r="G28" s="75"/>
      <c r="H28" s="69"/>
      <c r="I28" s="32">
        <f>J24+4</f>
        <v>41510</v>
      </c>
      <c r="J28" s="53"/>
    </row>
    <row r="29" spans="1:10" s="3" customFormat="1" ht="28.7" customHeight="1">
      <c r="A29" s="39"/>
      <c r="B29" s="35" t="s">
        <v>35</v>
      </c>
      <c r="C29" s="68"/>
      <c r="D29" s="70">
        <v>23</v>
      </c>
      <c r="E29" s="73" t="s">
        <v>37</v>
      </c>
      <c r="F29" s="74"/>
      <c r="G29" s="75"/>
      <c r="H29" s="69"/>
      <c r="I29" s="32">
        <f>J24+5</f>
        <v>41511</v>
      </c>
      <c r="J29" s="53"/>
    </row>
    <row r="30" spans="1:10" s="3" customFormat="1" ht="28.7" customHeight="1">
      <c r="A30" s="39"/>
      <c r="B30" s="35" t="s">
        <v>35</v>
      </c>
      <c r="C30" s="68"/>
      <c r="D30" s="70">
        <v>24</v>
      </c>
      <c r="E30" s="73" t="s">
        <v>37</v>
      </c>
      <c r="F30" s="74"/>
      <c r="G30" s="75"/>
      <c r="H30" s="69"/>
      <c r="I30" s="32">
        <f>J24+6</f>
        <v>41512</v>
      </c>
      <c r="J30" s="53"/>
    </row>
    <row r="31" spans="1:10" s="3" customFormat="1" ht="28.7" customHeight="1">
      <c r="A31" s="39"/>
      <c r="B31" s="35" t="s">
        <v>35</v>
      </c>
      <c r="C31" s="68"/>
      <c r="D31" s="70">
        <v>25</v>
      </c>
      <c r="E31" s="73" t="s">
        <v>37</v>
      </c>
      <c r="F31" s="74"/>
      <c r="G31" s="75"/>
      <c r="H31" s="69"/>
      <c r="I31" s="32">
        <f>J24+7</f>
        <v>41513</v>
      </c>
      <c r="J31" s="53"/>
    </row>
    <row r="32" spans="1:10" s="3" customFormat="1" ht="28.7" customHeight="1">
      <c r="A32" s="39"/>
      <c r="B32" s="35" t="s">
        <v>35</v>
      </c>
      <c r="C32" s="68"/>
      <c r="D32" s="70">
        <v>26</v>
      </c>
      <c r="E32" s="73" t="s">
        <v>37</v>
      </c>
      <c r="F32" s="74"/>
      <c r="G32" s="75"/>
      <c r="H32" s="69"/>
      <c r="I32" s="32">
        <f>J24+8</f>
        <v>41514</v>
      </c>
      <c r="J32" s="53"/>
    </row>
    <row r="33" spans="1:10" s="3" customFormat="1" ht="28.7" customHeight="1">
      <c r="A33" s="39"/>
      <c r="B33" s="35" t="s">
        <v>35</v>
      </c>
      <c r="C33" s="68"/>
      <c r="D33" s="70">
        <v>27</v>
      </c>
      <c r="E33" s="73" t="s">
        <v>37</v>
      </c>
      <c r="F33" s="74"/>
      <c r="G33" s="75"/>
      <c r="H33" s="69"/>
      <c r="I33" s="32">
        <f>J24+9</f>
        <v>41515</v>
      </c>
      <c r="J33" s="53"/>
    </row>
    <row r="34" spans="1:10" s="3" customFormat="1" ht="28.7" customHeight="1">
      <c r="A34" s="39"/>
      <c r="B34" s="35" t="s">
        <v>35</v>
      </c>
      <c r="C34" s="68"/>
      <c r="D34" s="70">
        <v>28</v>
      </c>
      <c r="E34" s="73" t="s">
        <v>37</v>
      </c>
      <c r="F34" s="74"/>
      <c r="G34" s="75"/>
      <c r="H34" s="69"/>
      <c r="I34" s="32">
        <f>J24+10</f>
        <v>41516</v>
      </c>
      <c r="J34" s="53"/>
    </row>
    <row r="35" spans="1:10" s="3" customFormat="1" ht="28.7" customHeight="1">
      <c r="A35" s="39"/>
      <c r="B35" s="35" t="s">
        <v>35</v>
      </c>
      <c r="C35" s="68"/>
      <c r="D35" s="70">
        <v>29</v>
      </c>
      <c r="E35" s="73" t="s">
        <v>37</v>
      </c>
      <c r="F35" s="74"/>
      <c r="G35" s="75"/>
      <c r="H35" s="69"/>
      <c r="I35" s="32">
        <f>J24+11</f>
        <v>41517</v>
      </c>
      <c r="J35" s="53"/>
    </row>
    <row r="36" spans="1:10" s="3" customFormat="1" ht="28.7" customHeight="1">
      <c r="A36" s="39"/>
      <c r="B36" s="35" t="s">
        <v>35</v>
      </c>
      <c r="C36" s="68"/>
      <c r="D36" s="70">
        <v>30</v>
      </c>
      <c r="E36" s="73" t="s">
        <v>37</v>
      </c>
      <c r="F36" s="74"/>
      <c r="G36" s="75"/>
      <c r="H36" s="69"/>
      <c r="I36" s="32">
        <f>J24+13</f>
        <v>41519</v>
      </c>
      <c r="J36" s="53"/>
    </row>
    <row r="37" spans="1:10" s="3" customFormat="1" ht="28.7" customHeight="1">
      <c r="A37" s="39"/>
      <c r="B37" s="35" t="s">
        <v>35</v>
      </c>
      <c r="C37" s="25"/>
      <c r="D37" s="70">
        <v>31</v>
      </c>
      <c r="E37" s="73" t="s">
        <v>37</v>
      </c>
      <c r="F37" s="74"/>
      <c r="G37" s="75"/>
      <c r="H37" s="25"/>
      <c r="I37" s="32">
        <f>J24+14</f>
        <v>41520</v>
      </c>
      <c r="J37" s="54"/>
    </row>
    <row r="38" spans="1:10" s="3" customFormat="1" ht="28.7" customHeight="1">
      <c r="A38" s="39"/>
      <c r="B38" s="36" t="s">
        <v>22</v>
      </c>
      <c r="C38" s="8"/>
      <c r="D38" s="70">
        <v>32</v>
      </c>
      <c r="E38" s="51">
        <f>I38-2</f>
        <v>41519</v>
      </c>
      <c r="F38" s="52"/>
      <c r="G38" s="15">
        <f>I38+2</f>
        <v>41523</v>
      </c>
      <c r="H38" s="7"/>
      <c r="I38" s="33">
        <f>J24+15</f>
        <v>41521</v>
      </c>
      <c r="J38" s="55">
        <v>41521</v>
      </c>
    </row>
    <row r="39" spans="1:10" ht="28.7" customHeight="1">
      <c r="A39" s="38"/>
      <c r="B39" s="37" t="s">
        <v>24</v>
      </c>
      <c r="C39" s="26"/>
      <c r="D39" s="27">
        <v>33</v>
      </c>
      <c r="E39" s="63">
        <f>J38+1</f>
        <v>41522</v>
      </c>
      <c r="F39" s="64"/>
      <c r="G39" s="63">
        <f>I39+63</f>
        <v>41591</v>
      </c>
      <c r="H39" s="64"/>
      <c r="I39" s="65">
        <f>J38+7</f>
        <v>41528</v>
      </c>
      <c r="J39" s="59"/>
    </row>
    <row r="40" spans="1:10">
      <c r="B40" s="76"/>
      <c r="C40" s="76"/>
      <c r="D40" s="76"/>
    </row>
    <row r="41" spans="1:10">
      <c r="D41" s="14"/>
    </row>
    <row r="42" spans="1:10">
      <c r="E42" s="23"/>
    </row>
    <row r="43" spans="1:10">
      <c r="E43" s="23"/>
    </row>
    <row r="44" spans="1:10">
      <c r="E44" s="23"/>
    </row>
    <row r="45" spans="1:10">
      <c r="E45" s="23"/>
    </row>
  </sheetData>
  <sheetProtection selectLockedCells="1"/>
  <mergeCells count="29">
    <mergeCell ref="B40:D40"/>
    <mergeCell ref="B5:D5"/>
    <mergeCell ref="G5:J5"/>
    <mergeCell ref="E25:G25"/>
    <mergeCell ref="E26:G26"/>
    <mergeCell ref="E27:G27"/>
    <mergeCell ref="E28:G28"/>
    <mergeCell ref="E29:G29"/>
    <mergeCell ref="E30:G30"/>
    <mergeCell ref="E31:G31"/>
    <mergeCell ref="E32:G32"/>
    <mergeCell ref="E33:G33"/>
    <mergeCell ref="E34:G34"/>
    <mergeCell ref="E35:G35"/>
    <mergeCell ref="E36:G36"/>
    <mergeCell ref="E37:G37"/>
    <mergeCell ref="E8:G8"/>
    <mergeCell ref="E9:G9"/>
    <mergeCell ref="E10:G10"/>
    <mergeCell ref="E11:G11"/>
    <mergeCell ref="E12:G12"/>
    <mergeCell ref="E18:G18"/>
    <mergeCell ref="E19:G19"/>
    <mergeCell ref="E20:G20"/>
    <mergeCell ref="E13:G13"/>
    <mergeCell ref="E14:G14"/>
    <mergeCell ref="E15:G15"/>
    <mergeCell ref="E16:G16"/>
    <mergeCell ref="E17:G17"/>
  </mergeCells>
  <phoneticPr fontId="2" type="noConversion"/>
  <pageMargins left="0.54979166666666668" right="0.2" top="0.43" bottom="0.46" header="0.3" footer="0.3"/>
  <pageSetup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110" zoomScaleNormal="110" workbookViewId="0">
      <selection activeCell="A15" sqref="A15:C16"/>
    </sheetView>
  </sheetViews>
  <sheetFormatPr defaultRowHeight="12.75"/>
  <cols>
    <col min="1" max="1" width="13.140625" customWidth="1"/>
    <col min="2" max="2" width="12.28515625" customWidth="1"/>
    <col min="3" max="3" width="39.7109375" customWidth="1"/>
    <col min="4" max="4" width="36.42578125" customWidth="1"/>
    <col min="5" max="5" width="18.28515625" customWidth="1"/>
  </cols>
  <sheetData>
    <row r="1" spans="1:6" ht="26.25" customHeight="1">
      <c r="A1" s="46" t="s">
        <v>23</v>
      </c>
      <c r="B1" s="46"/>
      <c r="C1" s="46"/>
      <c r="D1" s="46"/>
      <c r="E1" s="46"/>
      <c r="F1" s="46"/>
    </row>
    <row r="4" spans="1:6" ht="25.5" customHeight="1">
      <c r="A4" s="44" t="s">
        <v>9</v>
      </c>
      <c r="C4" s="40">
        <v>41335</v>
      </c>
      <c r="D4" s="18" t="s">
        <v>14</v>
      </c>
    </row>
    <row r="5" spans="1:6" ht="21" customHeight="1">
      <c r="A5" s="45" t="s">
        <v>30</v>
      </c>
      <c r="B5" s="45"/>
      <c r="C5" s="45"/>
      <c r="D5" s="19"/>
    </row>
    <row r="6" spans="1:6" ht="13.5" thickBot="1"/>
    <row r="7" spans="1:6" ht="63" customHeight="1" thickBot="1">
      <c r="A7" s="81" t="s">
        <v>18</v>
      </c>
      <c r="B7" s="81"/>
      <c r="C7" s="49">
        <f>C4+42</f>
        <v>41377</v>
      </c>
      <c r="D7" s="18"/>
    </row>
    <row r="10" spans="1:6" ht="51.75" customHeight="1">
      <c r="A10" s="82" t="s">
        <v>29</v>
      </c>
      <c r="B10" s="82"/>
      <c r="C10" s="41">
        <v>41353</v>
      </c>
      <c r="D10" s="18" t="s">
        <v>14</v>
      </c>
    </row>
    <row r="11" spans="1:6" ht="12" customHeight="1">
      <c r="A11" s="28"/>
      <c r="B11" s="28"/>
      <c r="C11" s="21"/>
      <c r="D11" s="18"/>
    </row>
    <row r="12" spans="1:6" ht="16.5" thickBot="1">
      <c r="A12" s="28"/>
      <c r="B12" s="28"/>
      <c r="C12" s="22" t="s">
        <v>12</v>
      </c>
      <c r="D12" s="22" t="s">
        <v>19</v>
      </c>
    </row>
    <row r="13" spans="1:6" ht="60" customHeight="1" thickBot="1">
      <c r="A13" s="83" t="s">
        <v>13</v>
      </c>
      <c r="B13" s="83"/>
      <c r="C13" s="47">
        <f>C10+3</f>
        <v>41356</v>
      </c>
      <c r="D13" s="48">
        <f>C10+7</f>
        <v>41360</v>
      </c>
    </row>
    <row r="14" spans="1:6">
      <c r="C14" s="80"/>
      <c r="D14" s="80"/>
      <c r="E14" s="20"/>
    </row>
    <row r="15" spans="1:6">
      <c r="A15" s="84" t="s">
        <v>42</v>
      </c>
      <c r="B15" s="84"/>
      <c r="C15" s="84"/>
    </row>
    <row r="16" spans="1:6">
      <c r="A16" s="84"/>
      <c r="B16" s="84"/>
      <c r="C16" s="84"/>
    </row>
    <row r="17" spans="5:5">
      <c r="E17" s="13"/>
    </row>
  </sheetData>
  <sheetProtection selectLockedCells="1"/>
  <mergeCells count="5">
    <mergeCell ref="C14:D14"/>
    <mergeCell ref="A7:B7"/>
    <mergeCell ref="A10:B10"/>
    <mergeCell ref="A13:B13"/>
    <mergeCell ref="A15:C16"/>
  </mergeCell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Normal="110" zoomScaleSheetLayoutView="100" workbookViewId="0">
      <selection activeCell="A17" sqref="A17:C18"/>
    </sheetView>
  </sheetViews>
  <sheetFormatPr defaultRowHeight="12.75"/>
  <cols>
    <col min="1" max="1" width="13.140625" customWidth="1"/>
    <col min="2" max="2" width="12.28515625" customWidth="1"/>
    <col min="3" max="3" width="36.28515625" customWidth="1"/>
    <col min="4" max="4" width="30.28515625" customWidth="1"/>
    <col min="5" max="5" width="18.28515625" customWidth="1"/>
  </cols>
  <sheetData>
    <row r="1" spans="1:7" ht="40.5" customHeight="1">
      <c r="A1" s="85" t="s">
        <v>32</v>
      </c>
      <c r="B1" s="85"/>
      <c r="C1" s="85"/>
      <c r="D1" s="85"/>
      <c r="E1" s="85"/>
      <c r="F1" s="85"/>
      <c r="G1" s="85"/>
    </row>
    <row r="4" spans="1:7" ht="25.5" customHeight="1">
      <c r="A4" s="44" t="s">
        <v>28</v>
      </c>
      <c r="C4" s="40">
        <v>41356</v>
      </c>
      <c r="D4" s="71" t="s">
        <v>40</v>
      </c>
    </row>
    <row r="5" spans="1:7" ht="21" customHeight="1">
      <c r="A5" s="45"/>
      <c r="B5" s="45"/>
      <c r="C5" s="45"/>
      <c r="D5" s="19"/>
    </row>
    <row r="6" spans="1:7" ht="18" customHeight="1" thickBot="1"/>
    <row r="7" spans="1:7" ht="33" customHeight="1" thickBot="1">
      <c r="A7" s="87" t="s">
        <v>33</v>
      </c>
      <c r="B7" s="88"/>
      <c r="C7" s="56">
        <f>C4+56</f>
        <v>41412</v>
      </c>
      <c r="D7" s="56">
        <f>C4+119</f>
        <v>41475</v>
      </c>
    </row>
    <row r="8" spans="1:7">
      <c r="C8" s="86"/>
      <c r="D8" s="86"/>
    </row>
    <row r="9" spans="1:7" ht="19.5" customHeight="1"/>
    <row r="10" spans="1:7" ht="36" customHeight="1">
      <c r="A10" s="82" t="s">
        <v>11</v>
      </c>
      <c r="B10" s="89"/>
      <c r="C10" s="41">
        <v>41441</v>
      </c>
      <c r="D10" s="72" t="s">
        <v>39</v>
      </c>
    </row>
    <row r="11" spans="1:7" ht="20.25" customHeight="1">
      <c r="A11" s="16"/>
      <c r="B11" s="16"/>
      <c r="C11" s="21"/>
      <c r="D11" s="18"/>
    </row>
    <row r="12" spans="1:7" ht="16.5" thickBot="1">
      <c r="A12" s="16"/>
      <c r="B12" s="16"/>
      <c r="C12" s="22" t="s">
        <v>12</v>
      </c>
      <c r="D12" s="22" t="s">
        <v>19</v>
      </c>
    </row>
    <row r="13" spans="1:7" ht="60.75" customHeight="1" thickBot="1">
      <c r="A13" s="83" t="s">
        <v>34</v>
      </c>
      <c r="B13" s="90"/>
      <c r="C13" s="42">
        <f>C10+3</f>
        <v>41444</v>
      </c>
      <c r="D13" s="43">
        <f>C10+7</f>
        <v>41448</v>
      </c>
    </row>
    <row r="14" spans="1:7">
      <c r="C14" s="80"/>
      <c r="D14" s="80"/>
      <c r="E14" s="20"/>
    </row>
    <row r="15" spans="1:7">
      <c r="A15" s="4"/>
      <c r="C15" s="17"/>
    </row>
    <row r="17" spans="1:5" ht="12.75" customHeight="1">
      <c r="A17" s="84" t="s">
        <v>41</v>
      </c>
      <c r="B17" s="84"/>
      <c r="C17" s="84"/>
      <c r="E17" s="13"/>
    </row>
    <row r="18" spans="1:5">
      <c r="A18" s="84"/>
      <c r="B18" s="84"/>
      <c r="C18" s="84"/>
    </row>
    <row r="20" spans="1:5" ht="15.75">
      <c r="C20" s="57"/>
    </row>
  </sheetData>
  <sheetProtection selectLockedCells="1"/>
  <mergeCells count="7">
    <mergeCell ref="A17:C18"/>
    <mergeCell ref="A1:G1"/>
    <mergeCell ref="C14:D14"/>
    <mergeCell ref="C8:D8"/>
    <mergeCell ref="A7:B7"/>
    <mergeCell ref="A10:B10"/>
    <mergeCell ref="A13:B13"/>
  </mergeCells>
  <phoneticPr fontId="2" type="noConversion"/>
  <pageMargins left="0.75" right="0.75" top="1" bottom="1" header="0.5" footer="0.5"/>
  <pageSetup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Visit Calendar Tool</vt:lpstr>
      <vt:lpstr>Last_Day_to_Enroll</vt:lpstr>
      <vt:lpstr>Visit 18.0</vt:lpstr>
      <vt:lpstr>Last_Day_to_Enroll!Print_Area</vt:lpstr>
      <vt:lpstr>'Visit 18.0'!Print_Area</vt:lpstr>
      <vt:lpstr>'Visit Calendar Tool'!Print_Area</vt:lpstr>
    </vt:vector>
  </TitlesOfParts>
  <Company>SCHARP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Training</cp:lastModifiedBy>
  <cp:lastPrinted>2013-06-10T16:57:11Z</cp:lastPrinted>
  <dcterms:created xsi:type="dcterms:W3CDTF">2009-08-25T05:00:32Z</dcterms:created>
  <dcterms:modified xsi:type="dcterms:W3CDTF">2013-09-04T21:09:48Z</dcterms:modified>
</cp:coreProperties>
</file>